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1470" windowWidth="26595" windowHeight="10650"/>
  </bookViews>
  <sheets>
    <sheet name="пер Максима Горьк_ д. 2  корп.1" sheetId="1" r:id="rId1"/>
  </sheets>
  <externalReferences>
    <externalReference r:id="rId2"/>
  </externalReferences>
  <definedNames>
    <definedName name="АДРЕС" localSheetId="0">'пер Максима Горьк_ д. 2  корп.1'!$B$3</definedName>
    <definedName name="АДРЕС">#REF!</definedName>
    <definedName name="АДРЕС2">#REF!</definedName>
    <definedName name="ВХДОЛГ" localSheetId="0">'пер Максима Горьк_ д. 2  корп.1'!$G$9</definedName>
    <definedName name="ВХДОЛГ">#REF!</definedName>
    <definedName name="ВХСАЛЬДО" localSheetId="0">'пер Максима Горьк_ д. 2  корп.1'!$D$9</definedName>
    <definedName name="ВХСАЛЬДО">#REF!</definedName>
    <definedName name="ВХСАЛЬДО3МЕС">#REF!</definedName>
    <definedName name="ДОГОВОР" localSheetId="0">'пер Максима Горьк_ д. 2  корп.1'!$B$4</definedName>
    <definedName name="ДОГОВОР">#REF!</definedName>
    <definedName name="ДОЛГ" localSheetId="0">'пер Максима Горьк_ д. 2  корп.1'!$A$9</definedName>
    <definedName name="ДОЛГ">#REF!</definedName>
    <definedName name="ЗАТРАЧЕНОК" localSheetId="0">'пер Максима Горьк_ д. 2  корп.1'!$D$41</definedName>
    <definedName name="ЗАТРАЧЕНОК">#REF!</definedName>
    <definedName name="ЗАТРАЧЕНОТ" localSheetId="0">'пер Максима Горьк_ д. 2  корп.1'!$D$40</definedName>
    <definedName name="ЗАТРАЧЕНОТ">#REF!</definedName>
    <definedName name="ЗАТРЕМ" localSheetId="0">'пер Максима Горьк_ д. 2  корп.1'!$D$56</definedName>
    <definedName name="ЗАТРЕМ">#REF!</definedName>
    <definedName name="ИСХДОЛГ" localSheetId="0">'пер Максима Горьк_ д. 2  корп.1'!$G$46</definedName>
    <definedName name="ИСХДОЛГ">#REF!</definedName>
    <definedName name="ИСХСАЛЬДО" localSheetId="0">'пер Максима Горьк_ д. 2  корп.1'!$D$46</definedName>
    <definedName name="ИСХСАЛЬДО">#REF!</definedName>
    <definedName name="ИСХСАЛЬДО3МЕС">#REF!</definedName>
    <definedName name="КАП" localSheetId="0">'пер Максима Горьк_ д. 2  корп.1'!$C$41</definedName>
    <definedName name="КАП">#REF!</definedName>
    <definedName name="КАПРЕМ">#REF!</definedName>
    <definedName name="КПЕРЕЧИСК" localSheetId="0">'пер Максима Горьк_ д. 2  корп.1'!$G$41</definedName>
    <definedName name="КПЕРЕЧИСК">#REF!</definedName>
    <definedName name="КПЕРЕЧИСТ" localSheetId="0">'пер Максима Горьк_ д. 2  корп.1'!$G$40</definedName>
    <definedName name="КПЕРЕЧИСТ">#REF!</definedName>
    <definedName name="НАЧЗАГОД">#REF!</definedName>
    <definedName name="НАЧЗАГОДНЕЖ">#REF!</definedName>
    <definedName name="НАЧРЕМ" localSheetId="0">'пер Максима Горьк_ д. 2  корп.1'!$D$54</definedName>
    <definedName name="НАЧРЕМ">#REF!</definedName>
    <definedName name="НЕЖНАЧРЕМ" localSheetId="0">'пер Максима Горьк_ д. 2  корп.1'!$D$55</definedName>
    <definedName name="НЕЖНАЧРЕМ">#REF!</definedName>
    <definedName name="ОПАЛЧЕНОТ" localSheetId="0">'пер Максима Горьк_ д. 2  корп.1'!$E$40</definedName>
    <definedName name="ОПАЛЧЕНОТ">#REF!</definedName>
    <definedName name="ОПЛАЧЕНОК" localSheetId="0">'пер Максима Горьк_ д. 2  корп.1'!$E$41</definedName>
    <definedName name="ОПЛАЧЕНОК">#REF!</definedName>
    <definedName name="ОСВОЕНО">#REF!</definedName>
    <definedName name="ОСТ" localSheetId="0">'пер Максима Горьк_ д. 2  корп.1'!$A$46</definedName>
    <definedName name="ОСТ">#REF!</definedName>
    <definedName name="ПЛОЩАДЬ" localSheetId="0">'пер Максима Горьк_ д. 2  корп.1'!$B$5</definedName>
    <definedName name="ПЛОЩАДЬ">#REF!</definedName>
    <definedName name="ПЛОЩАДЬДОМА">#REF!</definedName>
    <definedName name="РАЗМЕРПЛАТЫ" localSheetId="0">'пер Максима Горьк_ д. 2  корп.1'!$C$11</definedName>
    <definedName name="РАЗМЕРПЛАТЫ">#REF!</definedName>
    <definedName name="СНРЕМ" localSheetId="0">'пер Максима Горьк_ д. 2  корп.1'!#REF!</definedName>
    <definedName name="СНРЕМ">#REF!</definedName>
    <definedName name="ТАРОТОП" localSheetId="0">'пер Максима Горьк_ д. 2  корп.1'!$C$16</definedName>
    <definedName name="ТАРОТОП">#REF!</definedName>
    <definedName name="ТАРХВС" localSheetId="0">'пер Максима Горьк_ д. 2  корп.1'!$C$17</definedName>
    <definedName name="ТАРХВС">#REF!</definedName>
    <definedName name="ТБО" localSheetId="0">'пер Максима Горьк_ д. 2  корп.1'!$C$13</definedName>
    <definedName name="ТБО">#REF!</definedName>
    <definedName name="ТБОНАЧ" localSheetId="0">'пер Максима Горьк_ д. 2  корп.1'!$D$13</definedName>
    <definedName name="ТБОНАЧ">#REF!</definedName>
    <definedName name="ТБОНЕД" localSheetId="0">'пер Максима Горьк_ д. 2  корп.1'!$F$13</definedName>
    <definedName name="ТБОНЕД">#REF!</definedName>
    <definedName name="ТБООПЛ" localSheetId="0">'пер Максима Горьк_ д. 2  корп.1'!$E$13</definedName>
    <definedName name="ТБООПЛ">#REF!</definedName>
    <definedName name="ТБОПОСТ" localSheetId="0">'пер Максима Горьк_ д. 2  корп.1'!$G$13</definedName>
    <definedName name="ТБОПОСТ">#REF!</definedName>
    <definedName name="ТЕК" localSheetId="0">'пер Максима Горьк_ д. 2  корп.1'!$C$40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F42" i="1"/>
  <c r="E42" i="1"/>
  <c r="E44" i="1" s="1"/>
  <c r="D42" i="1"/>
  <c r="D44" i="1" s="1"/>
  <c r="F41" i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<sst xmlns="http://schemas.openxmlformats.org/spreadsheetml/2006/main" count="67" uniqueCount="63">
  <si>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</si>
  <si>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</si>
  <si>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Максима Горького д. 2  корп.1</t>
  </si>
  <si>
    <t>Договор управления №:</t>
  </si>
  <si>
    <t xml:space="preserve">№ 129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</si>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</sst>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5;&#1080;%20&#1086;&#1090;&#1095;&#1077;&#1090;%20&#1046;&#1056;&#1069;&#1059;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CS712"/>
  <sheetViews>
    <sheetView tabSelected="1" topLeftCell="A46" workbookViewId="0">
      <selection activeCell="I66" sqref="I6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1362.3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312787.42000000074</v>
      </c>
      <c r="E9" s="10" t="s">
        <v>8</v>
      </c>
      <c r="F9" s="11"/>
      <c r="G9" s="9">
        <v>162537.19999999995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142045.72999999984</v>
      </c>
      <c r="E13" s="24">
        <v>133245.00999999989</v>
      </c>
      <c r="F13" s="25">
        <f>ТБОНАЧ-ТБООПЛ</f>
        <v>8800.719999999943</v>
      </c>
      <c r="G13" s="26">
        <f>ТБООПЛ</f>
        <v>133245.00999999989</v>
      </c>
    </row>
    <row r="14" spans="1:7" ht="13.5" thickBot="1" x14ac:dyDescent="0.25">
      <c r="A14" s="27"/>
      <c r="B14" s="28" t="s">
        <v>17</v>
      </c>
      <c r="C14" s="29"/>
      <c r="D14" s="30">
        <f>D13</f>
        <v>142045.72999999984</v>
      </c>
      <c r="E14" s="30">
        <f>E13</f>
        <v>133245.00999999989</v>
      </c>
      <c r="F14" s="30">
        <f>F13</f>
        <v>8800.719999999943</v>
      </c>
      <c r="G14" s="30">
        <f>SUM(ТБОПОСТ)</f>
        <v>133245.00999999989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446049.76000000007</v>
      </c>
      <c r="E16" s="24">
        <v>427810.46</v>
      </c>
      <c r="F16" s="25">
        <f t="shared" ref="F16:F25" si="0">D16-E16</f>
        <v>18239.300000000047</v>
      </c>
      <c r="G16" s="26">
        <f t="shared" ref="G16:G25" si="1">E16</f>
        <v>427810.46</v>
      </c>
    </row>
    <row r="17" spans="1:7" x14ac:dyDescent="0.2">
      <c r="A17" s="34"/>
      <c r="B17" s="35" t="s">
        <v>20</v>
      </c>
      <c r="C17" s="23">
        <v>25.95</v>
      </c>
      <c r="D17" s="24">
        <v>116226.71000000002</v>
      </c>
      <c r="E17" s="24">
        <v>108103.35000000006</v>
      </c>
      <c r="F17" s="25">
        <f t="shared" si="0"/>
        <v>8123.3599999999569</v>
      </c>
      <c r="G17" s="26">
        <f t="shared" si="1"/>
        <v>108103.35000000006</v>
      </c>
    </row>
    <row r="18" spans="1:7" x14ac:dyDescent="0.2">
      <c r="A18" s="34"/>
      <c r="B18" s="35" t="s">
        <v>21</v>
      </c>
      <c r="C18" s="23">
        <v>17.79</v>
      </c>
      <c r="D18" s="24">
        <v>79809.51999999999</v>
      </c>
      <c r="E18" s="24">
        <v>69253.369999999981</v>
      </c>
      <c r="F18" s="25">
        <f t="shared" si="0"/>
        <v>10556.150000000009</v>
      </c>
      <c r="G18" s="26">
        <f t="shared" si="1"/>
        <v>69253.369999999981</v>
      </c>
    </row>
    <row r="19" spans="1:7" x14ac:dyDescent="0.2">
      <c r="A19" s="34"/>
      <c r="B19" s="35" t="s">
        <v>22</v>
      </c>
      <c r="C19" s="23">
        <v>4.2300000000000004</v>
      </c>
      <c r="D19" s="24">
        <v>66362.62</v>
      </c>
      <c r="E19" s="24">
        <v>79894.750000000015</v>
      </c>
      <c r="F19" s="25">
        <f t="shared" si="0"/>
        <v>-13532.130000000019</v>
      </c>
      <c r="G19" s="26">
        <f t="shared" si="1"/>
        <v>79894.750000000015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708448.6100000001</v>
      </c>
      <c r="E26" s="30">
        <f>SUM(E16:E25)</f>
        <v>685061.93</v>
      </c>
      <c r="F26" s="30">
        <f>SUM(F16:F25)</f>
        <v>23386.679999999993</v>
      </c>
      <c r="G26" s="30">
        <f>SUM(G16:G25)</f>
        <v>685061.93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55351.809999999983</v>
      </c>
      <c r="E28" s="24">
        <v>49857.999999999978</v>
      </c>
      <c r="F28" s="25">
        <f>D28-E28</f>
        <v>5493.8100000000049</v>
      </c>
      <c r="G28" s="26">
        <f t="shared" ref="G28:G37" si="2">E28</f>
        <v>49857.999999999978</v>
      </c>
    </row>
    <row r="29" spans="1:7" x14ac:dyDescent="0.2">
      <c r="A29" s="34"/>
      <c r="B29" s="35" t="s">
        <v>25</v>
      </c>
      <c r="C29" s="23">
        <v>0</v>
      </c>
      <c r="D29" s="24">
        <v>13070</v>
      </c>
      <c r="E29" s="24">
        <v>12993.5</v>
      </c>
      <c r="F29" s="25">
        <f>D29-E29</f>
        <v>76.5</v>
      </c>
      <c r="G29" s="26">
        <f t="shared" si="2"/>
        <v>12993.5</v>
      </c>
    </row>
    <row r="30" spans="1:7" x14ac:dyDescent="0.2">
      <c r="A30" s="34"/>
      <c r="B30" s="35" t="s">
        <v>26</v>
      </c>
      <c r="C30" s="23">
        <v>0</v>
      </c>
      <c r="D30" s="24">
        <v>0</v>
      </c>
      <c r="E30" s="24">
        <v>31.54</v>
      </c>
      <c r="F30" s="25">
        <f t="shared" ref="F30:F37" si="3">D30-E30</f>
        <v>-31.54</v>
      </c>
      <c r="G30" s="26">
        <f t="shared" si="2"/>
        <v>31.54</v>
      </c>
    </row>
    <row r="31" spans="1:7" x14ac:dyDescent="0.2">
      <c r="A31" s="34"/>
      <c r="B31" s="35" t="s">
        <v>27</v>
      </c>
      <c r="C31" s="23">
        <v>7.14</v>
      </c>
      <c r="D31" s="24">
        <v>15293.88</v>
      </c>
      <c r="E31" s="24">
        <v>7368.7399999999961</v>
      </c>
      <c r="F31" s="25">
        <f t="shared" si="3"/>
        <v>7925.1400000000031</v>
      </c>
      <c r="G31" s="26">
        <f t="shared" si="2"/>
        <v>7368.7399999999961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83715.689999999988</v>
      </c>
      <c r="E38" s="30">
        <f>SUM(E28:E37)</f>
        <v>70251.77999999997</v>
      </c>
      <c r="F38" s="30">
        <f>SUM(F28:F37)</f>
        <v>13463.910000000007</v>
      </c>
      <c r="G38" s="30">
        <f>SUM(G28:G37)</f>
        <v>70251.77999999997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1.6500000000000004</v>
      </c>
      <c r="D40" s="24">
        <v>26983.280000000032</v>
      </c>
      <c r="E40" s="24">
        <v>25620.230000000025</v>
      </c>
      <c r="F40" s="25">
        <f>ЗАТРАЧЕНОТ-ОПАЛЧЕНОТ</f>
        <v>1363.0500000000065</v>
      </c>
      <c r="G40" s="45">
        <v>2358.0600000000004</v>
      </c>
    </row>
    <row r="41" spans="1:7" x14ac:dyDescent="0.2">
      <c r="A41" s="21"/>
      <c r="B41" s="35" t="s">
        <v>31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26983.280000000032</v>
      </c>
      <c r="E42" s="30">
        <f>E41+E40</f>
        <v>25620.230000000025</v>
      </c>
      <c r="F42" s="30">
        <f>F41+F40</f>
        <v>1363.0500000000065</v>
      </c>
      <c r="G42" s="30">
        <f>КПЕРЕЧИСТ+КПЕРЕЧИСК</f>
        <v>2358.0600000000004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961193.30999999994</v>
      </c>
      <c r="E44" s="30">
        <f>E42+E38+E26+E14</f>
        <v>914178.95</v>
      </c>
      <c r="F44" s="30">
        <f>F42+F38+F26+F14</f>
        <v>47014.35999999995</v>
      </c>
      <c r="G44" s="30">
        <f>G42+G38+G26+G14</f>
        <v>890916.77999999991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359801.78000000073</v>
      </c>
      <c r="E46" s="10" t="s">
        <v>8</v>
      </c>
      <c r="F46" s="11"/>
      <c r="G46" s="9">
        <v>215090.6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D54" s="56">
        <v>25620.230000000007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37</v>
      </c>
      <c r="B56" s="58"/>
      <c r="D56" s="59">
        <v>2358.0600000000004</v>
      </c>
      <c r="E56" s="59"/>
    </row>
    <row r="57" spans="1:7" x14ac:dyDescent="0.2">
      <c r="A57" s="60" t="s">
        <v>38</v>
      </c>
      <c r="B57" s="60"/>
      <c r="C57" s="60"/>
      <c r="D57" s="60"/>
      <c r="E57" s="60"/>
      <c r="F57" s="60">
        <v>757.95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1600.1100000000001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2400.0000000000146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1200</v>
      </c>
      <c r="E64" s="68"/>
    </row>
    <row r="65" spans="1:97" s="62" customFormat="1" x14ac:dyDescent="0.2">
      <c r="A65" s="64" t="s">
        <v>43</v>
      </c>
      <c r="B65" s="64"/>
      <c r="D65" s="67">
        <v>111102.43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3600.0000000000146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Максима Горьк_ д. 2  корп.1</vt:lpstr>
      <vt:lpstr>'пер Максима Горьк_ д. 2  корп.1'!АДРЕС</vt:lpstr>
      <vt:lpstr>'пер Максима Горьк_ д. 2  корп.1'!ВХДОЛГ</vt:lpstr>
      <vt:lpstr>'пер Максима Горьк_ д. 2  корп.1'!ВХСАЛЬДО</vt:lpstr>
      <vt:lpstr>'пер Максима Горьк_ д. 2  корп.1'!ДОГОВОР</vt:lpstr>
      <vt:lpstr>'пер Максима Горьк_ д. 2  корп.1'!ДОЛГ</vt:lpstr>
      <vt:lpstr>'пер Максима Горьк_ д. 2  корп.1'!ЗАТРАЧЕНОК</vt:lpstr>
      <vt:lpstr>'пер Максима Горьк_ д. 2  корп.1'!ЗАТРАЧЕНОТ</vt:lpstr>
      <vt:lpstr>'пер Максима Горьк_ д. 2  корп.1'!ЗАТРЕМ</vt:lpstr>
      <vt:lpstr>'пер Максима Горьк_ д. 2  корп.1'!ИСХДОЛГ</vt:lpstr>
      <vt:lpstr>'пер Максима Горьк_ д. 2  корп.1'!ИСХСАЛЬДО</vt:lpstr>
      <vt:lpstr>'пер Максима Горьк_ д. 2  корп.1'!КАП</vt:lpstr>
      <vt:lpstr>'пер Максима Горьк_ д. 2  корп.1'!КПЕРЕЧИСК</vt:lpstr>
      <vt:lpstr>'пер Максима Горьк_ д. 2  корп.1'!КПЕРЕЧИСТ</vt:lpstr>
      <vt:lpstr>'пер Максима Горьк_ д. 2  корп.1'!НАЧРЕМ</vt:lpstr>
      <vt:lpstr>'пер Максима Горьк_ д. 2  корп.1'!НЕЖНАЧРЕМ</vt:lpstr>
      <vt:lpstr>'пер Максима Горьк_ д. 2  корп.1'!ОПАЛЧЕНОТ</vt:lpstr>
      <vt:lpstr>'пер Максима Горьк_ д. 2  корп.1'!ОПЛАЧЕНОК</vt:lpstr>
      <vt:lpstr>'пер Максима Горьк_ д. 2  корп.1'!ОСТ</vt:lpstr>
      <vt:lpstr>'пер Максима Горьк_ д. 2  корп.1'!ПЛОЩАДЬ</vt:lpstr>
      <vt:lpstr>'пер Максима Горьк_ д. 2  корп.1'!РАЗМЕРПЛАТЫ</vt:lpstr>
      <vt:lpstr>'пер Максима Горьк_ д. 2  корп.1'!ТАРОТОП</vt:lpstr>
      <vt:lpstr>'пер Максима Горьк_ д. 2  корп.1'!ТАРХВС</vt:lpstr>
      <vt:lpstr>'пер Максима Горьк_ д. 2  корп.1'!ТБО</vt:lpstr>
      <vt:lpstr>'пер Максима Горьк_ д. 2  корп.1'!ТБОНАЧ</vt:lpstr>
      <vt:lpstr>'пер Максима Горьк_ д. 2  корп.1'!ТБОНЕД</vt:lpstr>
      <vt:lpstr>'пер Максима Горьк_ д. 2  корп.1'!ТБООПЛ</vt:lpstr>
      <vt:lpstr>'пер Максима Горьк_ д. 2  корп.1'!ТБОПОСТ</vt:lpstr>
      <vt:lpstr>'пер Максима Горьк_ д. 2  корп.1'!ТЕК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2018-03-30T13:08:11Z</dcterms:created>
  <dcterms:modified xsi:type="dcterms:W3CDTF">2018-03-30T13:08:12Z</dcterms:modified>
</cp:coreProperties>
</file>